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Información 2018\POA 2018\3 Julio-Septiembre 2018\4 Cuenta Pública (Jul-Sep-18)\2 Integración\1 Información Programática v4\"/>
    </mc:Choice>
  </mc:AlternateContent>
  <bookViews>
    <workbookView xWindow="240" yWindow="60" windowWidth="16155" windowHeight="5580"/>
  </bookViews>
  <sheets>
    <sheet name="IR" sheetId="2" r:id="rId1"/>
  </sheets>
  <definedNames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H32" i="2" l="1"/>
  <c r="I32" i="2"/>
  <c r="I18" i="2" l="1"/>
  <c r="H18" i="2"/>
  <c r="I31" i="2" l="1"/>
  <c r="H31" i="2"/>
  <c r="I26" i="2"/>
  <c r="H26" i="2"/>
  <c r="H24" i="2"/>
  <c r="H22" i="2"/>
  <c r="I21" i="2"/>
  <c r="H21" i="2"/>
  <c r="I20" i="2"/>
  <c r="H20" i="2"/>
  <c r="I19" i="2"/>
  <c r="H19" i="2"/>
  <c r="J9" i="2" l="1"/>
  <c r="I27" i="2" l="1"/>
  <c r="H27" i="2"/>
  <c r="J22" i="2" l="1"/>
  <c r="J21" i="2"/>
  <c r="J20" i="2"/>
  <c r="J19" i="2"/>
  <c r="J32" i="2"/>
  <c r="J31" i="2"/>
  <c r="J29" i="2"/>
  <c r="J27" i="2"/>
  <c r="J26" i="2"/>
  <c r="J25" i="2"/>
  <c r="J24" i="2"/>
  <c r="J23" i="2"/>
  <c r="J18" i="2"/>
  <c r="J17" i="2"/>
  <c r="J16" i="2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<sst xmlns="http://schemas.openxmlformats.org/spreadsheetml/2006/main" count="219" uniqueCount="116">
  <si>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</si>
  <si>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</si>
  <si>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</si>
  <si>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</si>
  <si>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</si>
  <si>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</si>
  <si>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</si>
  <si>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</si>
  <si>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</si>
  <si>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</si>
  <si>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</si>
  <si>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</si>
  <si>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</si>
  <si>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</si>
  <si>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</si>
  <si>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</si>
  <si>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</si>
  <si>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</si>
  <si>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Porcentaje de mantenimientos realizados.</t>
  </si>
  <si>
    <t>Estudiante</t>
  </si>
  <si>
    <t>Trimestral</t>
  </si>
  <si>
    <t>PACA = (Número de adecuaciones curriculares aprobadas/Número de adecuaciones curriculares programadas) * 100</t>
  </si>
  <si>
    <t>Material didáctico</t>
  </si>
  <si>
    <t>Convenio</t>
  </si>
  <si>
    <t>Verde</t>
  </si>
  <si>
    <t>Personal docente</t>
  </si>
  <si>
    <t>Investigación</t>
  </si>
  <si>
    <t>PLED = (Lote de equipo distribuido / Lote de equipo programado para distribuir) * 100</t>
  </si>
  <si>
    <t>Lote</t>
  </si>
  <si>
    <t>PMR = (Número de mantenimientos realizados / Número de mantenimientos programados) * 100</t>
  </si>
  <si>
    <t>Mantenimiento</t>
  </si>
  <si>
    <t>Corriente</t>
  </si>
  <si>
    <t>Gasto de Capital</t>
  </si>
  <si>
    <t>"Bajo protesta de decir verdad declaramos que los Estados Financieros y sus Notas, son razonablemente correctos y son responsabilidad del emisor".</t>
  </si>
  <si>
    <t>Programas educativos de calidad brindados.</t>
  </si>
  <si>
    <t>CPE = (Subsidio ordinario federal, estatal e ingresos propios / Matrícula total inscrita) * 100</t>
  </si>
  <si>
    <t>Costo Promedio por estudiante.</t>
  </si>
  <si>
    <t>Componente / Actividad</t>
  </si>
  <si>
    <t>Actividad</t>
  </si>
  <si>
    <t>Aducuación</t>
  </si>
  <si>
    <t>Porcentaje aspirantes o estudiantes que aprueban las diferentes evaluaciones.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</si>
  <si>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</si>
  <si>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</si>
  <si>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PEPACDR = (Número de estudiantes participantes en las actividades culturales, deportivas y recreativas / Número total de estudiantes inscritos) * 100</t>
  </si>
  <si>
    <t>Porcentaje de reprobación en el periodo escolar.</t>
  </si>
  <si>
    <t>PRPE = (Número de estudiantes reprobados en el periodo escolar / Núemero de estudiantes matriculados en el periodo escolar.</t>
  </si>
  <si>
    <t>Porcentaje de personal docente fortalecido.</t>
  </si>
  <si>
    <t>PPDF = (Número de personal docente fortalecido / Número de personal docente programado para fortalecer) * 100</t>
  </si>
  <si>
    <t>Porcentaje de recurso ejercido en becas escolares.</t>
  </si>
  <si>
    <t>PREBE = (Recursos ejercidos en becas escolares / total de recursos autorizados) * 100</t>
  </si>
  <si>
    <t>Peso</t>
  </si>
  <si>
    <t>PEB = (Número de estudiantes becados/Número de que solicitaron la beca)*100</t>
  </si>
  <si>
    <t>Porcentaje de gasto ejercido en adquisición de material didáctico.</t>
  </si>
  <si>
    <t>PREMD = (Total de recursos ejercidos en material didáctico / Total de recursos autorizados)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</si>
  <si>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</si>
  <si>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</si>
  <si>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Porcentaje de ingreso captado.</t>
  </si>
  <si>
    <t>Servicio de extensión y vinculación proporcionado.</t>
  </si>
  <si>
    <t>PIC = (Ingreso captado / ingreso programado) * 100</t>
  </si>
  <si>
    <t>Porcentaje de beneficiarios de servicios de educación continua y tecnológicos atendidos.</t>
  </si>
  <si>
    <t>Beneficiario</t>
  </si>
  <si>
    <t>PBSECTA = (Número de beneficiarios atendidos / número de beneficiarios programados) * 100</t>
  </si>
  <si>
    <t>PADR = (Número de actividades de difusión realizadas / Número de actividades de difusión programadas) * 100</t>
  </si>
  <si>
    <t>Porcentaje de acuerdos o convenios firmados.</t>
  </si>
  <si>
    <t>PACF = (Acuerdos o convenios firmados / Acuerdos o convenios gestionados) * 100</t>
  </si>
  <si>
    <t>Promedio de personas de la comunidad académica educativa beneficiadas directamente por convenio de movilidad académica.</t>
  </si>
  <si>
    <t>Estudiante
/ Docente</t>
  </si>
  <si>
    <t>Investigación científica, tecnológica y educativa realizada.</t>
  </si>
  <si>
    <t>Porcentaje de recurso ejercido en investigación científica, tecnoógica y educativa.</t>
  </si>
  <si>
    <t>PREICT = (Recurso ejercido / recurso programado) * 100</t>
  </si>
  <si>
    <t>Porcentaje de productos de investigación realizados.</t>
  </si>
  <si>
    <t>PPIR = (Número de productos de investigación realizado / Número de productos de investigación programados.) * 100</t>
  </si>
  <si>
    <t>Porcentaje de recursos ejercidos en planeación.</t>
  </si>
  <si>
    <t>Planeación estratégica, evaluación y sistematización establecida.</t>
  </si>
  <si>
    <t>PREP = (Recurso ejercido / recurso autorizado) * 100</t>
  </si>
  <si>
    <t>Porcentaje de evaluaciones de gestión institucional aplicados.</t>
  </si>
  <si>
    <t>Evaluación</t>
  </si>
  <si>
    <t>PEGIA = (Número de evaluaciones de gestión institucional aplicadas / Número de evaluaciones de gestión institucional programadas) * 100</t>
  </si>
  <si>
    <t>Porcentaje de módulos del sistema de información implantados.</t>
  </si>
  <si>
    <t>Módulo</t>
  </si>
  <si>
    <t>PMSII = (Número de módulos implantados del sistema de información / Número de módulos programados del sistema de información) * 100</t>
  </si>
  <si>
    <t>Tasa de crecimiento del recurso autorizado por fuente de financiamiento en el ejercicio fiscal actual.</t>
  </si>
  <si>
    <t>Gestión Administrativa Ejecutada.</t>
  </si>
  <si>
    <t>Tasa</t>
  </si>
  <si>
    <t>TCRAFFEFA = (Recurso autorizado por fuente de financiamiento en el ejercicio fiscal actual / Recurso autorizado por fuente de financiamiento en el ejercicio fiscal inmediato anterior) * 100</t>
  </si>
  <si>
    <t>Porcentaje de servidores públicos, directivos y administrativos capacitados o actualizados.</t>
  </si>
  <si>
    <t>Servidor público</t>
  </si>
  <si>
    <t>Porcentaje de lote de equipo distribuido</t>
  </si>
  <si>
    <t>PSPDACA = (Número de servidores públicos capacitados, directivos y administrativos capacitados o actualizados / Número de servidores públicos, directivos y administrativos programados a capacitar o actualizar) * 100</t>
  </si>
  <si>
    <t>Porcentaje de recurso por fuente de financiamiento recaudado.</t>
  </si>
  <si>
    <t>Recurso</t>
  </si>
  <si>
    <t>RFFR = (Recurso recaudado por fuente de financiamiento / recurso por fuente de financiamiento autorizado) * 100</t>
  </si>
  <si>
    <t>PPCEB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</si>
  <si>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 xml:space="preserve">Becas otorgadas. </t>
  </si>
  <si>
    <t>Material didáctico entregado.</t>
  </si>
  <si>
    <t>Cuenta Pública 2018</t>
  </si>
  <si>
    <r>
      <rPr>
        <b/>
        <sz val="11"/>
        <color theme="1"/>
        <rFont val="Calibri"/>
        <family val="2"/>
        <scheme val="minor"/>
      </rPr>
      <t>Educación continua y servicios tecnológicos.</t>
    </r>
    <r>
      <rPr>
        <sz val="11"/>
        <color theme="1"/>
        <rFont val="Calibri"/>
        <family val="2"/>
        <scheme val="minor"/>
      </rPr>
      <t xml:space="preserve"> Otorgamiento  de servicios de educación continua y tecnológicos de Educación Superior.</t>
    </r>
  </si>
  <si>
    <r>
      <rPr>
        <b/>
        <sz val="11"/>
        <color theme="1"/>
        <rFont val="Calibri"/>
        <family val="2"/>
        <scheme val="minor"/>
      </rPr>
      <t>Difusión institucional.</t>
    </r>
    <r>
      <rPr>
        <sz val="11"/>
        <color theme="1"/>
        <rFont val="Calibri"/>
        <family val="2"/>
        <scheme val="minor"/>
      </rPr>
      <t xml:space="preserve"> Realización de actividades de difusión institucional de Educación Superior.</t>
    </r>
  </si>
  <si>
    <r>
      <rPr>
        <b/>
        <sz val="11"/>
        <color theme="1"/>
        <rFont val="Calibri"/>
        <family val="2"/>
        <scheme val="minor"/>
      </rPr>
      <t xml:space="preserve">Vinculación. </t>
    </r>
    <r>
      <rPr>
        <sz val="11"/>
        <color theme="1"/>
        <rFont val="Calibri"/>
        <family val="2"/>
        <scheme val="minor"/>
      </rPr>
      <t>Firma de vínculos que permitan la colaboración de la Institución con organizaciones e instituciones educativas del sector social, público y privado.</t>
    </r>
  </si>
  <si>
    <r>
      <rPr>
        <b/>
        <sz val="11"/>
        <color theme="1"/>
        <rFont val="Calibri"/>
        <family val="2"/>
        <scheme val="minor"/>
      </rPr>
      <t>Movilidad Académica.</t>
    </r>
    <r>
      <rPr>
        <sz val="11"/>
        <color theme="1"/>
        <rFont val="Calibri"/>
        <family val="2"/>
        <scheme val="minor"/>
      </rPr>
      <t xml:space="preserve"> Establecimiento de mecanismos de colaboración y cooperación interinstitucional que fomenten el tránsito y el intercambio académico a nivel nacional e internacional.</t>
    </r>
  </si>
  <si>
    <r>
      <rPr>
        <b/>
        <sz val="11"/>
        <color theme="1"/>
        <rFont val="Calibri"/>
        <family val="2"/>
        <scheme val="minor"/>
      </rPr>
      <t xml:space="preserve">Adecuación curricular. </t>
    </r>
    <r>
      <rPr>
        <sz val="11"/>
        <color theme="1"/>
        <rFont val="Calibri"/>
        <family val="2"/>
        <scheme val="minor"/>
      </rPr>
      <t xml:space="preserve"> Actualización de Planes y Programas de Estudio de Educación Superior.</t>
    </r>
  </si>
  <si>
    <r>
      <rPr>
        <b/>
        <sz val="11"/>
        <color theme="1"/>
        <rFont val="Calibri"/>
        <family val="2"/>
        <scheme val="minor"/>
      </rPr>
      <t>Evaluación del desempeño escolar.</t>
    </r>
    <r>
      <rPr>
        <sz val="11"/>
        <color theme="1"/>
        <rFont val="Calibri"/>
        <family val="2"/>
        <scheme val="minor"/>
      </rPr>
      <t xml:space="preserve"> Evaluación a aspirantes de Educación Superior.</t>
    </r>
  </si>
  <si>
    <r>
      <rPr>
        <b/>
        <sz val="11"/>
        <color theme="1"/>
        <rFont val="Calibri"/>
        <family val="2"/>
        <scheme val="minor"/>
      </rPr>
      <t xml:space="preserve">Actividades culturales, deportivas y recreativas. </t>
    </r>
    <r>
      <rPr>
        <sz val="11"/>
        <color theme="1"/>
        <rFont val="Calibri"/>
        <family val="2"/>
        <scheme val="minor"/>
      </rPr>
      <t>Participación de la comunidad estudiantil en actividades culturales, deportivas y recreativas de Educación Superior.</t>
    </r>
  </si>
  <si>
    <r>
      <rPr>
        <b/>
        <sz val="11"/>
        <color theme="1"/>
        <rFont val="Calibri"/>
        <family val="2"/>
        <scheme val="minor"/>
      </rPr>
      <t xml:space="preserve">Atención compensatoria. </t>
    </r>
    <r>
      <rPr>
        <sz val="11"/>
        <color theme="1"/>
        <rFont val="Calibri"/>
        <family val="2"/>
        <scheme val="minor"/>
      </rPr>
      <t>Realización de acciones para la atención compensatoria de estudiantes de educación superior.</t>
    </r>
  </si>
  <si>
    <r>
      <rPr>
        <b/>
        <sz val="11"/>
        <color theme="1"/>
        <rFont val="Calibri"/>
        <family val="2"/>
        <scheme val="minor"/>
      </rPr>
      <t>Capacitación y actualización del personal docente</t>
    </r>
    <r>
      <rPr>
        <sz val="11"/>
        <color theme="1"/>
        <rFont val="Calibri"/>
        <family val="2"/>
        <scheme val="minor"/>
      </rPr>
      <t>. Fortalecimiento al perfil profesional del personal académico de Educación Superior.</t>
    </r>
  </si>
  <si>
    <r>
      <rPr>
        <b/>
        <sz val="11"/>
        <color theme="1"/>
        <rFont val="Calibri"/>
        <family val="2"/>
        <scheme val="minor"/>
      </rPr>
      <t xml:space="preserve">Becas. </t>
    </r>
    <r>
      <rPr>
        <sz val="11"/>
        <color theme="1"/>
        <rFont val="Calibri"/>
        <family val="2"/>
        <scheme val="minor"/>
      </rPr>
      <t>Otorgamiento de apoyos económicos a estudiantes de Educación Superior.</t>
    </r>
  </si>
  <si>
    <r>
      <rPr>
        <b/>
        <sz val="11"/>
        <color theme="1"/>
        <rFont val="Calibri"/>
        <family val="2"/>
        <scheme val="minor"/>
      </rPr>
      <t>Materiales didácticos.</t>
    </r>
    <r>
      <rPr>
        <sz val="11"/>
        <color theme="1"/>
        <rFont val="Calibri"/>
        <family val="2"/>
        <scheme val="minor"/>
      </rPr>
      <t xml:space="preserve"> Distribución de material didáctico para fortalecer el proceso de enseñanza-aprendizaje de Educación Superior.</t>
    </r>
  </si>
  <si>
    <r>
      <rPr>
        <b/>
        <sz val="11"/>
        <color theme="1"/>
        <rFont val="Calibri"/>
        <family val="2"/>
        <scheme val="minor"/>
      </rPr>
      <t xml:space="preserve">Realización de productos de investigación. </t>
    </r>
    <r>
      <rPr>
        <sz val="11"/>
        <color theme="1"/>
        <rFont val="Calibri"/>
        <family val="2"/>
        <scheme val="minor"/>
      </rPr>
      <t>Producción académica de las investigaciones en Educación Superior.</t>
    </r>
  </si>
  <si>
    <r>
      <rPr>
        <b/>
        <sz val="11"/>
        <color theme="1"/>
        <rFont val="Calibri"/>
        <family val="2"/>
        <scheme val="minor"/>
      </rPr>
      <t>Evaluación institucional.</t>
    </r>
    <r>
      <rPr>
        <sz val="11"/>
        <color theme="1"/>
        <rFont val="Calibri"/>
        <family val="2"/>
        <scheme val="minor"/>
      </rPr>
      <t xml:space="preserve"> Evaluación de la gestión institucional en Educación Superior.</t>
    </r>
  </si>
  <si>
    <r>
      <rPr>
        <b/>
        <sz val="11"/>
        <color theme="1"/>
        <rFont val="Calibri"/>
        <family val="2"/>
        <scheme val="minor"/>
      </rPr>
      <t xml:space="preserve">Capacitación y actualización de servidores públicos, directivos y administrativos. </t>
    </r>
    <r>
      <rPr>
        <sz val="11"/>
        <color theme="1"/>
        <rFont val="Calibri"/>
        <family val="2"/>
        <scheme val="minor"/>
      </rPr>
      <t>Mejoramiento de las habilidades y competencias de los Servidores Públicos, Directivos y Administrativos de Educación Superior.</t>
    </r>
  </si>
  <si>
    <r>
      <rPr>
        <b/>
        <sz val="11"/>
        <color theme="1"/>
        <rFont val="Calibri"/>
        <family val="2"/>
        <scheme val="minor"/>
      </rPr>
      <t>Equipamiento.</t>
    </r>
    <r>
      <rPr>
        <sz val="11"/>
        <color theme="1"/>
        <rFont val="Calibri"/>
        <family val="2"/>
        <scheme val="minor"/>
      </rPr>
      <t xml:space="preserve"> Detección de las necesidades de mobiliario y equipo requeridos para la operación de las instituciones de Educación Superior.</t>
    </r>
  </si>
  <si>
    <r>
      <rPr>
        <b/>
        <sz val="11"/>
        <color theme="1"/>
        <rFont val="Calibri"/>
        <family val="2"/>
        <scheme val="minor"/>
      </rPr>
      <t xml:space="preserve">Mantenimiento preventivo y correctivo. </t>
    </r>
    <r>
      <rPr>
        <sz val="11"/>
        <color theme="1"/>
        <rFont val="Calibri"/>
        <family val="2"/>
        <scheme val="minor"/>
      </rPr>
      <t xml:space="preserve"> Realización del  mantenimiento preventivo y correctivo, de los bienes muebles e inmuebles, que permita el óptimo funcionamiento de las Instituciones de Educación Superior.</t>
    </r>
  </si>
  <si>
    <r>
      <rPr>
        <b/>
        <sz val="11"/>
        <color theme="1"/>
        <rFont val="Calibri"/>
        <family val="2"/>
        <scheme val="minor"/>
      </rPr>
      <t xml:space="preserve">Administración central. </t>
    </r>
    <r>
      <rPr>
        <sz val="11"/>
        <color theme="1"/>
        <rFont val="Calibri"/>
        <family val="2"/>
        <scheme val="minor"/>
      </rPr>
      <t>Coordinación de la asignación de los recursos  humanos, materiales y financieros, para  la prestación de servicios de calidad.</t>
    </r>
  </si>
  <si>
    <r>
      <rPr>
        <b/>
        <sz val="11"/>
        <color theme="1"/>
        <rFont val="Calibri"/>
        <family val="2"/>
        <scheme val="minor"/>
      </rPr>
      <t xml:space="preserve">Sistemas de información. </t>
    </r>
    <r>
      <rPr>
        <sz val="11"/>
        <color theme="1"/>
        <rFont val="Calibri"/>
        <family val="2"/>
        <scheme val="minor"/>
      </rPr>
      <t>Implantación de sistemas de información que contribuyan a la automatización de los procesos.</t>
    </r>
  </si>
  <si>
    <r>
      <rPr>
        <b/>
        <sz val="9"/>
        <color theme="1"/>
        <rFont val="Calibri"/>
        <family val="2"/>
        <scheme val="minor"/>
      </rPr>
      <t>NOTAS:</t>
    </r>
    <r>
      <rPr>
        <b/>
        <i/>
        <sz val="9"/>
        <color theme="1"/>
        <rFont val="Calibri"/>
        <family val="2"/>
        <scheme val="minor"/>
      </rPr>
      <t xml:space="preserve">
1) El Programa Operativo Anual 2018, fue presentado en la Tercera Sesión Extraordinaria del 2018 del H. Consejo Directivo de la Universidad Tecnológica de Tula - Tepeji, realizada el 14 de mayo de 2018.
2) El oficio de solicitud ante la UTED para la ampliación de metas, se realizará al cierre del ejercicio.</t>
    </r>
  </si>
  <si>
    <t>Del 01 de julio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</si>
</sst>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10" fillId="0" borderId="4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/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4" fillId="0" borderId="2" xfId="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9" fontId="14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4" fontId="14" fillId="0" borderId="2" xfId="3" applyFont="1" applyFill="1" applyBorder="1" applyAlignment="1">
      <alignment horizontal="right" vertical="center"/>
    </xf>
    <xf numFmtId="44" fontId="14" fillId="0" borderId="2" xfId="3" applyFont="1" applyFill="1" applyBorder="1" applyAlignment="1">
      <alignment vertical="center"/>
    </xf>
    <xf numFmtId="10" fontId="14" fillId="0" borderId="2" xfId="2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164" fontId="10" fillId="0" borderId="3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2209800</xdr:colOff>
      <xdr:row>40</xdr:row>
      <xdr:rowOff>104775</xdr:rowOff>
    </xdr:from>
    <xdr:to>
      <xdr:col>2</xdr:col>
      <xdr:colOff>476250</xdr:colOff>
      <xdr:row>45</xdr:row>
      <xdr:rowOff>66675</xdr:rowOff>
    </xdr:to>
    <xdr:sp macro="" textlink="">
      <xdr:nvSpPr>
        <xdr:cNvPr id="4" name="CuadroTexto 3"/>
        <xdr:cNvSpPr txBox="1"/>
      </xdr:nvSpPr>
      <xdr:spPr>
        <a:xfrm>
          <a:off x="2209800" y="19364325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ANA LAURA MONSERRAT VELÁZQUEZ MARBÁN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 DE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40</xdr:row>
      <xdr:rowOff>104775</xdr:rowOff>
    </xdr:from>
    <xdr:to>
      <xdr:col>6</xdr:col>
      <xdr:colOff>190500</xdr:colOff>
      <xdr:row>44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19364325"/>
          <a:ext cx="24765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LUIS TÉLLEZ REYES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809625</xdr:colOff>
      <xdr:row>0</xdr:row>
      <xdr:rowOff>38100</xdr:rowOff>
    </xdr:from>
    <xdr:to>
      <xdr:col>12</xdr:col>
      <xdr:colOff>626435</xdr:colOff>
      <xdr:row>3</xdr:row>
      <xdr:rowOff>210376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2900" y="38100"/>
          <a:ext cx="816935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E9" sqref="E9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31" t="s">
        <v>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3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8" customHeight="1" x14ac:dyDescent="0.25">
      <c r="A4" s="31" t="s">
        <v>115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37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60.75" customHeight="1" x14ac:dyDescent="0.25">
      <c r="A8" s="19" t="s">
        <v>36</v>
      </c>
      <c r="B8" s="20" t="s">
        <v>34</v>
      </c>
      <c r="C8" s="21" t="s">
        <v>35</v>
      </c>
      <c r="D8" s="6" t="s">
        <v>1</v>
      </c>
      <c r="E8" s="6" t="s">
        <v>31</v>
      </c>
      <c r="F8" s="22">
        <v>31602</v>
      </c>
      <c r="G8" s="6" t="s">
        <v>50</v>
      </c>
      <c r="H8" s="23">
        <v>0</v>
      </c>
      <c r="I8" s="23">
        <v>0</v>
      </c>
      <c r="J8" s="24">
        <v>0</v>
      </c>
      <c r="K8" s="6" t="s">
        <v>24</v>
      </c>
      <c r="L8" s="6" t="s">
        <v>20</v>
      </c>
      <c r="M8" s="6">
        <v>2018</v>
      </c>
    </row>
    <row r="9" spans="1:13" s="3" customFormat="1" ht="73.5" customHeight="1" x14ac:dyDescent="0.25">
      <c r="A9" s="19" t="s">
        <v>17</v>
      </c>
      <c r="B9" s="19" t="s">
        <v>100</v>
      </c>
      <c r="C9" s="21" t="s">
        <v>21</v>
      </c>
      <c r="D9" s="6" t="s">
        <v>38</v>
      </c>
      <c r="E9" s="6" t="s">
        <v>31</v>
      </c>
      <c r="F9" s="23">
        <v>2</v>
      </c>
      <c r="G9" s="25" t="s">
        <v>39</v>
      </c>
      <c r="H9" s="23">
        <v>4</v>
      </c>
      <c r="I9" s="23">
        <v>2</v>
      </c>
      <c r="J9" s="24">
        <f t="shared" ref="J9:J27" si="0">H9/I9</f>
        <v>2</v>
      </c>
      <c r="K9" s="6" t="s">
        <v>24</v>
      </c>
      <c r="L9" s="6" t="s">
        <v>20</v>
      </c>
      <c r="M9" s="6">
        <v>2018</v>
      </c>
    </row>
    <row r="10" spans="1:13" s="3" customFormat="1" ht="95.25" customHeight="1" x14ac:dyDescent="0.25">
      <c r="A10" s="19" t="s">
        <v>40</v>
      </c>
      <c r="B10" s="19" t="s">
        <v>101</v>
      </c>
      <c r="C10" s="21" t="s">
        <v>41</v>
      </c>
      <c r="D10" s="6" t="s">
        <v>38</v>
      </c>
      <c r="E10" s="6" t="s">
        <v>31</v>
      </c>
      <c r="F10" s="26">
        <v>4400</v>
      </c>
      <c r="G10" s="23" t="s">
        <v>19</v>
      </c>
      <c r="H10" s="26">
        <v>0</v>
      </c>
      <c r="I10" s="26">
        <v>0</v>
      </c>
      <c r="J10" s="24">
        <v>0</v>
      </c>
      <c r="K10" s="6" t="s">
        <v>24</v>
      </c>
      <c r="L10" s="6" t="s">
        <v>20</v>
      </c>
      <c r="M10" s="6">
        <v>2018</v>
      </c>
    </row>
    <row r="11" spans="1:13" s="3" customFormat="1" ht="93" customHeight="1" x14ac:dyDescent="0.25">
      <c r="A11" s="19" t="s">
        <v>42</v>
      </c>
      <c r="B11" s="19" t="s">
        <v>102</v>
      </c>
      <c r="C11" s="21" t="s">
        <v>43</v>
      </c>
      <c r="D11" s="6" t="s">
        <v>38</v>
      </c>
      <c r="E11" s="6" t="s">
        <v>31</v>
      </c>
      <c r="F11" s="26">
        <v>11793</v>
      </c>
      <c r="G11" s="6" t="s">
        <v>19</v>
      </c>
      <c r="H11" s="26">
        <v>8494</v>
      </c>
      <c r="I11" s="26">
        <v>8494</v>
      </c>
      <c r="J11" s="24">
        <f t="shared" si="0"/>
        <v>1</v>
      </c>
      <c r="K11" s="6" t="s">
        <v>24</v>
      </c>
      <c r="L11" s="6" t="s">
        <v>20</v>
      </c>
      <c r="M11" s="6">
        <v>2018</v>
      </c>
    </row>
    <row r="12" spans="1:13" s="3" customFormat="1" ht="76.5" customHeight="1" x14ac:dyDescent="0.25">
      <c r="A12" s="19" t="s">
        <v>44</v>
      </c>
      <c r="B12" s="19" t="s">
        <v>103</v>
      </c>
      <c r="C12" s="21" t="s">
        <v>45</v>
      </c>
      <c r="D12" s="6" t="s">
        <v>38</v>
      </c>
      <c r="E12" s="6" t="s">
        <v>31</v>
      </c>
      <c r="F12" s="23">
        <v>280</v>
      </c>
      <c r="G12" s="6" t="s">
        <v>19</v>
      </c>
      <c r="H12" s="23">
        <v>293</v>
      </c>
      <c r="I12" s="23">
        <v>280</v>
      </c>
      <c r="J12" s="24">
        <f t="shared" si="0"/>
        <v>1.0464285714285715</v>
      </c>
      <c r="K12" s="6" t="s">
        <v>24</v>
      </c>
      <c r="L12" s="6" t="s">
        <v>20</v>
      </c>
      <c r="M12" s="6">
        <v>2018</v>
      </c>
    </row>
    <row r="13" spans="1:13" s="3" customFormat="1" ht="76.5" customHeight="1" x14ac:dyDescent="0.25">
      <c r="A13" s="19" t="s">
        <v>46</v>
      </c>
      <c r="B13" s="19" t="s">
        <v>104</v>
      </c>
      <c r="C13" s="21" t="s">
        <v>47</v>
      </c>
      <c r="D13" s="6" t="s">
        <v>38</v>
      </c>
      <c r="E13" s="6" t="s">
        <v>31</v>
      </c>
      <c r="F13" s="23">
        <v>200</v>
      </c>
      <c r="G13" s="27" t="s">
        <v>25</v>
      </c>
      <c r="H13" s="23">
        <v>140</v>
      </c>
      <c r="I13" s="23">
        <v>140</v>
      </c>
      <c r="J13" s="24">
        <f t="shared" si="0"/>
        <v>1</v>
      </c>
      <c r="K13" s="6" t="s">
        <v>24</v>
      </c>
      <c r="L13" s="6" t="s">
        <v>20</v>
      </c>
      <c r="M13" s="6">
        <v>2018</v>
      </c>
    </row>
    <row r="14" spans="1:13" s="3" customFormat="1" ht="50.25" customHeight="1" x14ac:dyDescent="0.25">
      <c r="A14" s="19" t="s">
        <v>48</v>
      </c>
      <c r="B14" s="20" t="s">
        <v>93</v>
      </c>
      <c r="C14" s="21" t="s">
        <v>49</v>
      </c>
      <c r="D14" s="6" t="s">
        <v>1</v>
      </c>
      <c r="E14" s="6" t="s">
        <v>31</v>
      </c>
      <c r="F14" s="22">
        <v>286921</v>
      </c>
      <c r="G14" s="25" t="s">
        <v>50</v>
      </c>
      <c r="H14" s="28">
        <v>127722.51</v>
      </c>
      <c r="I14" s="28">
        <v>127722.51</v>
      </c>
      <c r="J14" s="24">
        <f t="shared" si="0"/>
        <v>1</v>
      </c>
      <c r="K14" s="6" t="s">
        <v>24</v>
      </c>
      <c r="L14" s="6" t="s">
        <v>20</v>
      </c>
      <c r="M14" s="6">
        <v>2018</v>
      </c>
    </row>
    <row r="15" spans="1:13" s="3" customFormat="1" ht="60.75" customHeight="1" x14ac:dyDescent="0.25">
      <c r="A15" s="19" t="s">
        <v>15</v>
      </c>
      <c r="B15" s="19" t="s">
        <v>105</v>
      </c>
      <c r="C15" s="21" t="s">
        <v>51</v>
      </c>
      <c r="D15" s="6" t="s">
        <v>38</v>
      </c>
      <c r="E15" s="6" t="s">
        <v>31</v>
      </c>
      <c r="F15" s="23">
        <v>96</v>
      </c>
      <c r="G15" s="23" t="s">
        <v>19</v>
      </c>
      <c r="H15" s="23">
        <v>106</v>
      </c>
      <c r="I15" s="23">
        <v>96</v>
      </c>
      <c r="J15" s="24">
        <f t="shared" si="0"/>
        <v>1.1041666666666667</v>
      </c>
      <c r="K15" s="6" t="s">
        <v>24</v>
      </c>
      <c r="L15" s="6" t="s">
        <v>20</v>
      </c>
      <c r="M15" s="6">
        <v>2018</v>
      </c>
    </row>
    <row r="16" spans="1:13" s="3" customFormat="1" ht="60.75" customHeight="1" x14ac:dyDescent="0.25">
      <c r="A16" s="19" t="s">
        <v>52</v>
      </c>
      <c r="B16" s="20" t="s">
        <v>94</v>
      </c>
      <c r="C16" s="21" t="s">
        <v>53</v>
      </c>
      <c r="D16" s="6" t="s">
        <v>1</v>
      </c>
      <c r="E16" s="6" t="s">
        <v>31</v>
      </c>
      <c r="F16" s="22">
        <v>401640</v>
      </c>
      <c r="G16" s="6" t="s">
        <v>50</v>
      </c>
      <c r="H16" s="28">
        <v>85893.17</v>
      </c>
      <c r="I16" s="28">
        <v>85893.17</v>
      </c>
      <c r="J16" s="24">
        <f t="shared" si="0"/>
        <v>1</v>
      </c>
      <c r="K16" s="6" t="s">
        <v>24</v>
      </c>
      <c r="L16" s="6" t="s">
        <v>20</v>
      </c>
      <c r="M16" s="6">
        <v>2018</v>
      </c>
    </row>
    <row r="17" spans="1:13" s="3" customFormat="1" ht="83.25" customHeight="1" x14ac:dyDescent="0.25">
      <c r="A17" s="19" t="s">
        <v>54</v>
      </c>
      <c r="B17" s="19" t="s">
        <v>106</v>
      </c>
      <c r="C17" s="21" t="s">
        <v>55</v>
      </c>
      <c r="D17" s="6" t="s">
        <v>38</v>
      </c>
      <c r="E17" s="6" t="s">
        <v>31</v>
      </c>
      <c r="F17" s="23">
        <v>2</v>
      </c>
      <c r="G17" s="27" t="s">
        <v>22</v>
      </c>
      <c r="H17" s="23">
        <v>2</v>
      </c>
      <c r="I17" s="23">
        <v>2</v>
      </c>
      <c r="J17" s="24">
        <f t="shared" si="0"/>
        <v>1</v>
      </c>
      <c r="K17" s="6" t="s">
        <v>24</v>
      </c>
      <c r="L17" s="6" t="s">
        <v>20</v>
      </c>
      <c r="M17" s="6">
        <v>2018</v>
      </c>
    </row>
    <row r="18" spans="1:13" s="3" customFormat="1" ht="52.5" customHeight="1" x14ac:dyDescent="0.25">
      <c r="A18" s="19" t="s">
        <v>56</v>
      </c>
      <c r="B18" s="20" t="s">
        <v>57</v>
      </c>
      <c r="C18" s="21" t="s">
        <v>58</v>
      </c>
      <c r="D18" s="6" t="s">
        <v>1</v>
      </c>
      <c r="E18" s="6" t="s">
        <v>31</v>
      </c>
      <c r="F18" s="22">
        <v>3102692</v>
      </c>
      <c r="G18" s="25" t="s">
        <v>50</v>
      </c>
      <c r="H18" s="28">
        <f>1224172.5+1648704+1540495</f>
        <v>4413371.5</v>
      </c>
      <c r="I18" s="28">
        <f>899584+791633+(105746+416312+475874)</f>
        <v>2689149</v>
      </c>
      <c r="J18" s="24">
        <f t="shared" si="0"/>
        <v>1.6411777480533805</v>
      </c>
      <c r="K18" s="6" t="s">
        <v>24</v>
      </c>
      <c r="L18" s="6" t="s">
        <v>20</v>
      </c>
      <c r="M18" s="6">
        <v>2018</v>
      </c>
    </row>
    <row r="19" spans="1:13" s="3" customFormat="1" ht="58.5" customHeight="1" x14ac:dyDescent="0.25">
      <c r="A19" s="19" t="s">
        <v>59</v>
      </c>
      <c r="B19" s="19" t="s">
        <v>96</v>
      </c>
      <c r="C19" s="21" t="s">
        <v>61</v>
      </c>
      <c r="D19" s="6" t="s">
        <v>38</v>
      </c>
      <c r="E19" s="6" t="s">
        <v>31</v>
      </c>
      <c r="F19" s="26">
        <v>6211</v>
      </c>
      <c r="G19" s="6" t="s">
        <v>60</v>
      </c>
      <c r="H19" s="26">
        <f>2725+1909+1423</f>
        <v>6057</v>
      </c>
      <c r="I19" s="26">
        <f>2725+1909+1423</f>
        <v>6057</v>
      </c>
      <c r="J19" s="24">
        <f t="shared" si="0"/>
        <v>1</v>
      </c>
      <c r="K19" s="6" t="s">
        <v>24</v>
      </c>
      <c r="L19" s="6" t="s">
        <v>20</v>
      </c>
      <c r="M19" s="6">
        <v>2018</v>
      </c>
    </row>
    <row r="20" spans="1:13" s="3" customFormat="1" ht="67.5" customHeight="1" x14ac:dyDescent="0.25">
      <c r="A20" s="19" t="s">
        <v>16</v>
      </c>
      <c r="B20" s="19" t="s">
        <v>97</v>
      </c>
      <c r="C20" s="21" t="s">
        <v>62</v>
      </c>
      <c r="D20" s="6" t="s">
        <v>38</v>
      </c>
      <c r="E20" s="6" t="s">
        <v>31</v>
      </c>
      <c r="F20" s="23">
        <v>107</v>
      </c>
      <c r="G20" s="25" t="s">
        <v>38</v>
      </c>
      <c r="H20" s="23">
        <f>27+27+27</f>
        <v>81</v>
      </c>
      <c r="I20" s="23">
        <f>27+27+27</f>
        <v>81</v>
      </c>
      <c r="J20" s="24">
        <f t="shared" si="0"/>
        <v>1</v>
      </c>
      <c r="K20" s="6" t="s">
        <v>24</v>
      </c>
      <c r="L20" s="6" t="s">
        <v>20</v>
      </c>
      <c r="M20" s="6">
        <v>2018</v>
      </c>
    </row>
    <row r="21" spans="1:13" s="3" customFormat="1" ht="60.75" customHeight="1" x14ac:dyDescent="0.25">
      <c r="A21" s="19" t="s">
        <v>63</v>
      </c>
      <c r="B21" s="19" t="s">
        <v>98</v>
      </c>
      <c r="C21" s="21" t="s">
        <v>64</v>
      </c>
      <c r="D21" s="6" t="s">
        <v>38</v>
      </c>
      <c r="E21" s="6" t="s">
        <v>31</v>
      </c>
      <c r="F21" s="23">
        <v>37</v>
      </c>
      <c r="G21" s="6" t="s">
        <v>23</v>
      </c>
      <c r="H21" s="23">
        <f>11+10+11</f>
        <v>32</v>
      </c>
      <c r="I21" s="23">
        <f>11+10+11</f>
        <v>32</v>
      </c>
      <c r="J21" s="24">
        <f t="shared" si="0"/>
        <v>1</v>
      </c>
      <c r="K21" s="6" t="s">
        <v>24</v>
      </c>
      <c r="L21" s="6" t="s">
        <v>20</v>
      </c>
      <c r="M21" s="6">
        <v>2018</v>
      </c>
    </row>
    <row r="22" spans="1:13" s="3" customFormat="1" ht="149.25" customHeight="1" x14ac:dyDescent="0.25">
      <c r="A22" s="19" t="s">
        <v>65</v>
      </c>
      <c r="B22" s="19" t="s">
        <v>99</v>
      </c>
      <c r="C22" s="21" t="s">
        <v>92</v>
      </c>
      <c r="D22" s="6" t="s">
        <v>38</v>
      </c>
      <c r="E22" s="6" t="s">
        <v>31</v>
      </c>
      <c r="F22" s="23">
        <v>52</v>
      </c>
      <c r="G22" s="25" t="s">
        <v>66</v>
      </c>
      <c r="H22" s="23">
        <f>5+15+41</f>
        <v>61</v>
      </c>
      <c r="I22" s="23">
        <v>52</v>
      </c>
      <c r="J22" s="24">
        <f t="shared" si="0"/>
        <v>1.1730769230769231</v>
      </c>
      <c r="K22" s="6" t="s">
        <v>24</v>
      </c>
      <c r="L22" s="6" t="s">
        <v>20</v>
      </c>
      <c r="M22" s="6">
        <v>2018</v>
      </c>
    </row>
    <row r="23" spans="1:13" s="3" customFormat="1" ht="60.75" customHeight="1" x14ac:dyDescent="0.25">
      <c r="A23" s="19" t="s">
        <v>68</v>
      </c>
      <c r="B23" s="20" t="s">
        <v>67</v>
      </c>
      <c r="C23" s="21" t="s">
        <v>69</v>
      </c>
      <c r="D23" s="6" t="s">
        <v>1</v>
      </c>
      <c r="E23" s="6" t="s">
        <v>31</v>
      </c>
      <c r="F23" s="22">
        <v>205911</v>
      </c>
      <c r="G23" s="25" t="s">
        <v>50</v>
      </c>
      <c r="H23" s="29">
        <v>102542.23999999999</v>
      </c>
      <c r="I23" s="29">
        <v>102542.23999999999</v>
      </c>
      <c r="J23" s="24">
        <f t="shared" si="0"/>
        <v>1</v>
      </c>
      <c r="K23" s="6" t="s">
        <v>24</v>
      </c>
      <c r="L23" s="6" t="s">
        <v>20</v>
      </c>
      <c r="M23" s="6">
        <v>2018</v>
      </c>
    </row>
    <row r="24" spans="1:13" s="3" customFormat="1" ht="64.5" customHeight="1" x14ac:dyDescent="0.25">
      <c r="A24" s="19" t="s">
        <v>70</v>
      </c>
      <c r="B24" s="19" t="s">
        <v>107</v>
      </c>
      <c r="C24" s="21" t="s">
        <v>71</v>
      </c>
      <c r="D24" s="6" t="s">
        <v>38</v>
      </c>
      <c r="E24" s="6" t="s">
        <v>31</v>
      </c>
      <c r="F24" s="23">
        <v>2</v>
      </c>
      <c r="G24" s="23" t="s">
        <v>26</v>
      </c>
      <c r="H24" s="23">
        <f>1+2</f>
        <v>3</v>
      </c>
      <c r="I24" s="23">
        <v>2</v>
      </c>
      <c r="J24" s="24">
        <f t="shared" si="0"/>
        <v>1.5</v>
      </c>
      <c r="K24" s="6" t="s">
        <v>24</v>
      </c>
      <c r="L24" s="6" t="s">
        <v>20</v>
      </c>
      <c r="M24" s="6">
        <v>2018</v>
      </c>
    </row>
    <row r="25" spans="1:13" s="3" customFormat="1" ht="53.25" customHeight="1" x14ac:dyDescent="0.25">
      <c r="A25" s="19" t="s">
        <v>72</v>
      </c>
      <c r="B25" s="20" t="s">
        <v>73</v>
      </c>
      <c r="C25" s="21" t="s">
        <v>74</v>
      </c>
      <c r="D25" s="6" t="s">
        <v>1</v>
      </c>
      <c r="E25" s="6" t="s">
        <v>31</v>
      </c>
      <c r="F25" s="22">
        <v>2962966</v>
      </c>
      <c r="G25" s="25" t="s">
        <v>50</v>
      </c>
      <c r="H25" s="28">
        <v>1735974.73</v>
      </c>
      <c r="I25" s="28">
        <v>1735974.73</v>
      </c>
      <c r="J25" s="24">
        <f t="shared" si="0"/>
        <v>1</v>
      </c>
      <c r="K25" s="6" t="s">
        <v>24</v>
      </c>
      <c r="L25" s="6" t="s">
        <v>20</v>
      </c>
      <c r="M25" s="6">
        <v>2018</v>
      </c>
    </row>
    <row r="26" spans="1:13" s="3" customFormat="1" ht="81" customHeight="1" x14ac:dyDescent="0.25">
      <c r="A26" s="19" t="s">
        <v>75</v>
      </c>
      <c r="B26" s="19" t="s">
        <v>108</v>
      </c>
      <c r="C26" s="21" t="s">
        <v>77</v>
      </c>
      <c r="D26" s="6" t="s">
        <v>38</v>
      </c>
      <c r="E26" s="6" t="s">
        <v>31</v>
      </c>
      <c r="F26" s="23">
        <v>56</v>
      </c>
      <c r="G26" s="6" t="s">
        <v>76</v>
      </c>
      <c r="H26" s="23">
        <f>16+14+16</f>
        <v>46</v>
      </c>
      <c r="I26" s="23">
        <f>16+14+16</f>
        <v>46</v>
      </c>
      <c r="J26" s="24">
        <f t="shared" si="0"/>
        <v>1</v>
      </c>
      <c r="K26" s="6" t="s">
        <v>24</v>
      </c>
      <c r="L26" s="6" t="s">
        <v>20</v>
      </c>
      <c r="M26" s="6">
        <v>2018</v>
      </c>
    </row>
    <row r="27" spans="1:13" s="3" customFormat="1" ht="73.5" customHeight="1" x14ac:dyDescent="0.25">
      <c r="A27" s="19" t="s">
        <v>78</v>
      </c>
      <c r="B27" s="19" t="s">
        <v>113</v>
      </c>
      <c r="C27" s="21" t="s">
        <v>80</v>
      </c>
      <c r="D27" s="6" t="s">
        <v>38</v>
      </c>
      <c r="E27" s="6" t="s">
        <v>31</v>
      </c>
      <c r="F27" s="23">
        <v>4</v>
      </c>
      <c r="G27" s="6" t="s">
        <v>79</v>
      </c>
      <c r="H27" s="23">
        <f>1+2</f>
        <v>3</v>
      </c>
      <c r="I27" s="23">
        <f>1+2</f>
        <v>3</v>
      </c>
      <c r="J27" s="24">
        <f t="shared" si="0"/>
        <v>1</v>
      </c>
      <c r="K27" s="6" t="s">
        <v>24</v>
      </c>
      <c r="L27" s="6" t="s">
        <v>20</v>
      </c>
      <c r="M27" s="6">
        <v>2018</v>
      </c>
    </row>
    <row r="28" spans="1:13" s="3" customFormat="1" ht="101.25" customHeight="1" x14ac:dyDescent="0.25">
      <c r="A28" s="19" t="s">
        <v>81</v>
      </c>
      <c r="B28" s="20" t="s">
        <v>82</v>
      </c>
      <c r="C28" s="21" t="s">
        <v>84</v>
      </c>
      <c r="D28" s="6" t="s">
        <v>1</v>
      </c>
      <c r="E28" s="6" t="s">
        <v>31</v>
      </c>
      <c r="F28" s="30">
        <v>6.6600000000000006E-2</v>
      </c>
      <c r="G28" s="23" t="s">
        <v>83</v>
      </c>
      <c r="H28" s="23">
        <v>0</v>
      </c>
      <c r="I28" s="23">
        <v>0</v>
      </c>
      <c r="J28" s="24">
        <v>0</v>
      </c>
      <c r="K28" s="6" t="s">
        <v>24</v>
      </c>
      <c r="L28" s="6" t="s">
        <v>20</v>
      </c>
      <c r="M28" s="6">
        <v>2018</v>
      </c>
    </row>
    <row r="29" spans="1:13" s="3" customFormat="1" ht="135.75" customHeight="1" x14ac:dyDescent="0.25">
      <c r="A29" s="19" t="s">
        <v>85</v>
      </c>
      <c r="B29" s="19" t="s">
        <v>109</v>
      </c>
      <c r="C29" s="21" t="s">
        <v>88</v>
      </c>
      <c r="D29" s="6" t="s">
        <v>38</v>
      </c>
      <c r="E29" s="6" t="s">
        <v>31</v>
      </c>
      <c r="F29" s="23">
        <v>61</v>
      </c>
      <c r="G29" s="6" t="s">
        <v>86</v>
      </c>
      <c r="H29" s="23">
        <v>23</v>
      </c>
      <c r="I29" s="23">
        <v>23</v>
      </c>
      <c r="J29" s="24">
        <f>H29/I29</f>
        <v>1</v>
      </c>
      <c r="K29" s="6" t="s">
        <v>24</v>
      </c>
      <c r="L29" s="6" t="s">
        <v>20</v>
      </c>
      <c r="M29" s="6">
        <v>2018</v>
      </c>
    </row>
    <row r="30" spans="1:13" s="3" customFormat="1" ht="64.5" customHeight="1" x14ac:dyDescent="0.25">
      <c r="A30" s="19" t="s">
        <v>87</v>
      </c>
      <c r="B30" s="19" t="s">
        <v>110</v>
      </c>
      <c r="C30" s="21" t="s">
        <v>27</v>
      </c>
      <c r="D30" s="6" t="s">
        <v>38</v>
      </c>
      <c r="E30" s="6" t="s">
        <v>32</v>
      </c>
      <c r="F30" s="23">
        <v>10</v>
      </c>
      <c r="G30" s="6" t="s">
        <v>28</v>
      </c>
      <c r="H30" s="23">
        <v>0</v>
      </c>
      <c r="I30" s="23">
        <v>0</v>
      </c>
      <c r="J30" s="24">
        <v>0</v>
      </c>
      <c r="K30" s="6" t="s">
        <v>24</v>
      </c>
      <c r="L30" s="6" t="s">
        <v>20</v>
      </c>
      <c r="M30" s="6">
        <v>2018</v>
      </c>
    </row>
    <row r="31" spans="1:13" s="3" customFormat="1" ht="90" customHeight="1" x14ac:dyDescent="0.25">
      <c r="A31" s="19" t="s">
        <v>18</v>
      </c>
      <c r="B31" s="19" t="s">
        <v>111</v>
      </c>
      <c r="C31" s="21" t="s">
        <v>29</v>
      </c>
      <c r="D31" s="6" t="s">
        <v>38</v>
      </c>
      <c r="E31" s="6" t="s">
        <v>31</v>
      </c>
      <c r="F31" s="23">
        <v>36</v>
      </c>
      <c r="G31" s="6" t="s">
        <v>30</v>
      </c>
      <c r="H31" s="23">
        <f>9+9+9</f>
        <v>27</v>
      </c>
      <c r="I31" s="23">
        <f>9+9+9</f>
        <v>27</v>
      </c>
      <c r="J31" s="24">
        <f>H31/I31</f>
        <v>1</v>
      </c>
      <c r="K31" s="6" t="s">
        <v>24</v>
      </c>
      <c r="L31" s="6" t="s">
        <v>20</v>
      </c>
      <c r="M31" s="6">
        <v>2018</v>
      </c>
    </row>
    <row r="32" spans="1:13" s="3" customFormat="1" ht="64.5" customHeight="1" x14ac:dyDescent="0.25">
      <c r="A32" s="19" t="s">
        <v>89</v>
      </c>
      <c r="B32" s="19" t="s">
        <v>112</v>
      </c>
      <c r="C32" s="21" t="s">
        <v>91</v>
      </c>
      <c r="D32" s="6" t="s">
        <v>38</v>
      </c>
      <c r="E32" s="6" t="s">
        <v>31</v>
      </c>
      <c r="F32" s="22">
        <v>139050473</v>
      </c>
      <c r="G32" s="6" t="s">
        <v>90</v>
      </c>
      <c r="H32" s="28">
        <f>36671758.66+34070134.5+41725311.9</f>
        <v>112467205.06</v>
      </c>
      <c r="I32" s="28">
        <f>33770523+34978069+43273727</f>
        <v>112022319</v>
      </c>
      <c r="J32" s="24">
        <f>H32/I32</f>
        <v>1.0039714055553519</v>
      </c>
      <c r="K32" s="6" t="s">
        <v>24</v>
      </c>
      <c r="L32" s="6" t="s">
        <v>20</v>
      </c>
      <c r="M32" s="6">
        <v>2018</v>
      </c>
    </row>
    <row r="33" spans="1:13" s="3" customForma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3" customFormat="1" ht="38.25" customHeight="1" x14ac:dyDescent="0.25">
      <c r="A34" s="38" t="s">
        <v>114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s="3" customFormat="1" x14ac:dyDescent="0.25">
      <c r="A35" s="13"/>
      <c r="B35" s="13"/>
      <c r="C35" s="13"/>
      <c r="D35" s="13"/>
      <c r="E35" s="13"/>
      <c r="F35" s="13"/>
      <c r="G35" s="14"/>
      <c r="H35" s="14"/>
      <c r="I35" s="14"/>
      <c r="J35" s="14"/>
    </row>
    <row r="36" spans="1:13" s="3" customFormat="1" x14ac:dyDescent="0.25">
      <c r="A36" s="37" t="s">
        <v>33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s="3" customFormat="1" x14ac:dyDescent="0.25">
      <c r="C37" s="14"/>
      <c r="D37" s="15"/>
      <c r="E37" s="15"/>
      <c r="F37" s="15"/>
      <c r="G37" s="11"/>
      <c r="H37" s="17"/>
      <c r="I37" s="17"/>
      <c r="J37" s="17"/>
      <c r="K37" s="17"/>
      <c r="L37" s="14"/>
    </row>
    <row r="38" spans="1:13" s="3" customFormat="1" ht="15" customHeight="1" x14ac:dyDescent="0.25">
      <c r="C38" s="14"/>
      <c r="D38" s="16"/>
      <c r="E38" s="16"/>
      <c r="F38" s="16"/>
      <c r="G38" s="4"/>
      <c r="H38" s="16"/>
      <c r="I38" s="18"/>
      <c r="J38" s="18"/>
      <c r="K38" s="18"/>
      <c r="L38" s="14"/>
    </row>
    <row r="39" spans="1:13" s="3" customFormat="1" x14ac:dyDescent="0.25"/>
    <row r="40" spans="1:13" s="3" customFormat="1" x14ac:dyDescent="0.25"/>
    <row r="41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Víctor</cp:lastModifiedBy>
  <cp:lastPrinted>2018-10-04T16:48:04Z</cp:lastPrinted>
  <dcterms:created xsi:type="dcterms:W3CDTF">2017-11-09T15:51:44Z</dcterms:created>
  <dcterms:modified xsi:type="dcterms:W3CDTF">2018-10-04T16:49:14Z</dcterms:modified>
</cp:coreProperties>
</file>